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<sst xmlns="http://schemas.openxmlformats.org/spreadsheetml/2006/main" count="23" uniqueCount="21">
  <si>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LOAN REPAYMENT CALCULATION</t>
  </si>
  <si>
    <t>a) Emergency loans</t>
  </si>
  <si>
    <t>b) Express loans</t>
  </si>
  <si>
    <t>c) Normal loans</t>
  </si>
  <si>
    <t>d) Super saver loans</t>
  </si>
  <si>
    <t xml:space="preserve">                                                   period</t>
  </si>
  <si>
    <r>
      <t xml:space="preserve">To get repayment per month = </t>
    </r>
    <r>
      <rPr>
        <u val="single"/>
        <sz val="12"/>
        <color indexed="8"/>
        <rFont val="Times New Roman"/>
        <family val="1"/>
      </rPr>
      <t>Amount of loan</t>
    </r>
  </si>
  <si>
    <t>1% interest is paid separately on reducing balance.</t>
  </si>
  <si>
    <t>Amount</t>
  </si>
  <si>
    <t>Superloans and Golden loans are armotized whereby loan and interest are combined together.</t>
  </si>
  <si>
    <r>
      <t xml:space="preserve">GOLDEN LOAN = </t>
    </r>
    <r>
      <rPr>
        <b/>
        <u val="single"/>
        <sz val="12"/>
        <color indexed="8"/>
        <rFont val="Times New Roman"/>
        <family val="1"/>
      </rPr>
      <t>91.25 * loan amount</t>
    </r>
    <r>
      <rPr>
        <b/>
        <sz val="12"/>
        <color indexed="8"/>
        <rFont val="Times New Roman"/>
        <family val="1"/>
      </rPr>
      <t xml:space="preserve"> = Total interest</t>
    </r>
  </si>
  <si>
    <r>
      <t xml:space="preserve">SUPER LOAN =       </t>
    </r>
    <r>
      <rPr>
        <b/>
        <u val="single"/>
        <sz val="12"/>
        <color indexed="8"/>
        <rFont val="Times New Roman"/>
        <family val="1"/>
      </rPr>
      <t>71.37 * loan amount</t>
    </r>
    <r>
      <rPr>
        <b/>
        <sz val="12"/>
        <color indexed="8"/>
        <rFont val="Times New Roman"/>
        <family val="1"/>
      </rPr>
      <t xml:space="preserve">   =  Total interest</t>
    </r>
  </si>
  <si>
    <r>
      <rPr>
        <b/>
        <u val="single"/>
        <sz val="12"/>
        <color indexed="8"/>
        <rFont val="Times New Roman"/>
        <family val="1"/>
      </rPr>
      <t xml:space="preserve">Total Interest + Loan Amount </t>
    </r>
    <r>
      <rPr>
        <b/>
        <sz val="12"/>
        <color indexed="8"/>
        <rFont val="Times New Roman"/>
        <family val="1"/>
      </rPr>
      <t>= Repayment per month</t>
    </r>
  </si>
  <si>
    <t>AMORTIZED</t>
  </si>
  <si>
    <t>REDUCING BALANCE</t>
  </si>
  <si>
    <t xml:space="preserve">                                   No. of months</t>
  </si>
  <si>
    <t>Super loan</t>
  </si>
  <si>
    <t>60 months</t>
  </si>
  <si>
    <t>Golden loan</t>
  </si>
  <si>
    <t>72 months</t>
  </si>
  <si>
    <t xml:space="preserve">All loans repayable upto 48 months are on reducing balance.  This includes </t>
  </si>
</sst>
</file>

<file path=xl/styles.xml><?xml version="1.0" encoding="utf-8"?>
<styleSheet xmlns="http://schemas.openxmlformats.org/spreadsheetml/2006/main">
  <numFmts count="16">
    <numFmt numFmtId="5" formatCode="&quot;Ksh&quot;#,##0;\-&quot;Ksh&quot;#,##0"/>
    <numFmt numFmtId="6" formatCode="&quot;Ksh&quot;#,##0;[Red]\-&quot;Ksh&quot;#,##0"/>
    <numFmt numFmtId="7" formatCode="&quot;Ksh&quot;#,##0.00;\-&quot;Ksh&quot;#,##0.00"/>
    <numFmt numFmtId="8" formatCode="&quot;Ksh&quot;#,##0.00;[Red]\-&quot;Ksh&quot;#,##0.00"/>
    <numFmt numFmtId="42" formatCode="_-&quot;Ksh&quot;* #,##0_-;\-&quot;Ksh&quot;* #,##0_-;_-&quot;Ksh&quot;* &quot;-&quot;_-;_-@_-"/>
    <numFmt numFmtId="41" formatCode="_-* #,##0_-;\-* #,##0_-;_-* &quot;-&quot;_-;_-@_-"/>
    <numFmt numFmtId="44" formatCode="_-&quot;Ksh&quot;* #,##0.00_-;\-&quot;Ksh&quot;* #,##0.00_-;_-&quot;K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171" fontId="39" fillId="0" borderId="0" xfId="42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71" fontId="39" fillId="0" borderId="10" xfId="42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171" fontId="39" fillId="0" borderId="0" xfId="0" applyNumberFormat="1" applyFont="1" applyAlignment="1">
      <alignment/>
    </xf>
    <xf numFmtId="171" fontId="39" fillId="0" borderId="18" xfId="42" applyFont="1" applyBorder="1" applyAlignment="1">
      <alignment/>
    </xf>
    <xf numFmtId="171" fontId="43" fillId="0" borderId="18" xfId="42" applyFont="1" applyBorder="1" applyAlignment="1">
      <alignment/>
    </xf>
    <xf numFmtId="171" fontId="39" fillId="0" borderId="19" xfId="42" applyFont="1" applyBorder="1" applyAlignment="1">
      <alignment/>
    </xf>
    <xf numFmtId="171" fontId="39" fillId="0" borderId="0" xfId="42" applyFont="1" applyBorder="1" applyAlignment="1">
      <alignment/>
    </xf>
    <xf numFmtId="171" fontId="43" fillId="0" borderId="0" xfId="42" applyFont="1" applyBorder="1" applyAlignment="1">
      <alignment/>
    </xf>
    <xf numFmtId="171" fontId="39" fillId="0" borderId="20" xfId="42" applyFont="1" applyBorder="1" applyAlignment="1">
      <alignment/>
    </xf>
    <xf numFmtId="171" fontId="39" fillId="0" borderId="16" xfId="42" applyFont="1" applyBorder="1" applyAlignment="1">
      <alignment/>
    </xf>
    <xf numFmtId="171" fontId="43" fillId="0" borderId="16" xfId="42" applyFont="1" applyBorder="1" applyAlignment="1">
      <alignment/>
    </xf>
    <xf numFmtId="171" fontId="39" fillId="0" borderId="17" xfId="42" applyFont="1" applyBorder="1" applyAlignment="1">
      <alignment/>
    </xf>
    <xf numFmtId="171" fontId="43" fillId="0" borderId="11" xfId="42" applyFont="1" applyBorder="1" applyAlignment="1">
      <alignment/>
    </xf>
    <xf numFmtId="171" fontId="43" fillId="0" borderId="21" xfId="42" applyFont="1" applyBorder="1" applyAlignment="1">
      <alignment/>
    </xf>
    <xf numFmtId="171" fontId="43" fillId="0" borderId="14" xfId="42" applyFont="1" applyBorder="1" applyAlignment="1">
      <alignment/>
    </xf>
    <xf numFmtId="171" fontId="43" fillId="0" borderId="22" xfId="42" applyFont="1" applyBorder="1" applyAlignment="1">
      <alignment/>
    </xf>
    <xf numFmtId="171" fontId="39" fillId="0" borderId="13" xfId="42" applyFont="1" applyBorder="1" applyAlignment="1">
      <alignment/>
    </xf>
    <xf numFmtId="171" fontId="43" fillId="0" borderId="12" xfId="42" applyFont="1" applyBorder="1" applyAlignment="1">
      <alignment/>
    </xf>
    <xf numFmtId="0" fontId="39" fillId="0" borderId="1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23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F82" sqref="F82"/>
    </sheetView>
  </sheetViews>
  <sheetFormatPr defaultColWidth="9.140625" defaultRowHeight="15"/>
  <cols>
    <col min="1" max="1" width="4.421875" style="2" customWidth="1"/>
    <col min="2" max="2" width="14.57421875" style="1" bestFit="1" customWidth="1"/>
    <col min="3" max="3" width="5.7109375" style="1" customWidth="1"/>
    <col min="4" max="4" width="13.8515625" style="1" customWidth="1"/>
    <col min="5" max="5" width="6.8515625" style="1" customWidth="1"/>
    <col min="6" max="6" width="12.57421875" style="1" customWidth="1"/>
    <col min="7" max="7" width="12.00390625" style="1" customWidth="1"/>
    <col min="8" max="8" width="12.28125" style="1" customWidth="1"/>
    <col min="9" max="9" width="14.57421875" style="1" customWidth="1"/>
    <col min="10" max="16384" width="9.140625" style="1" customWidth="1"/>
  </cols>
  <sheetData>
    <row r="1" ht="15">
      <c r="A1" s="7" t="s">
        <v>0</v>
      </c>
    </row>
    <row r="3" spans="1:3" ht="15">
      <c r="A3" s="6">
        <v>1</v>
      </c>
      <c r="B3" s="5" t="s">
        <v>14</v>
      </c>
      <c r="C3" s="5"/>
    </row>
    <row r="4" ht="15">
      <c r="B4" s="1" t="s">
        <v>20</v>
      </c>
    </row>
    <row r="5" ht="15">
      <c r="B5" s="1" t="s">
        <v>1</v>
      </c>
    </row>
    <row r="6" ht="15">
      <c r="B6" s="1" t="s">
        <v>2</v>
      </c>
    </row>
    <row r="7" ht="15">
      <c r="B7" s="1" t="s">
        <v>3</v>
      </c>
    </row>
    <row r="8" ht="15">
      <c r="B8" s="1" t="s">
        <v>4</v>
      </c>
    </row>
    <row r="10" spans="2:7" ht="15">
      <c r="B10" s="1" t="s">
        <v>6</v>
      </c>
      <c r="G10" s="3"/>
    </row>
    <row r="11" ht="15">
      <c r="B11" s="1" t="s">
        <v>5</v>
      </c>
    </row>
    <row r="12" ht="15">
      <c r="B12" s="1" t="s">
        <v>7</v>
      </c>
    </row>
    <row r="14" spans="2:9" ht="15">
      <c r="B14" s="9" t="s">
        <v>8</v>
      </c>
      <c r="C14" s="9"/>
      <c r="D14" s="10" t="s">
        <v>15</v>
      </c>
      <c r="E14" s="11"/>
      <c r="F14" s="11"/>
      <c r="G14" s="11"/>
      <c r="H14" s="11"/>
      <c r="I14" s="12"/>
    </row>
    <row r="15" spans="2:9" ht="15">
      <c r="B15" s="13"/>
      <c r="C15" s="13"/>
      <c r="D15" s="14">
        <v>12</v>
      </c>
      <c r="E15" s="15"/>
      <c r="F15" s="10">
        <v>18</v>
      </c>
      <c r="G15" s="15">
        <v>30</v>
      </c>
      <c r="H15" s="10">
        <v>36</v>
      </c>
      <c r="I15" s="16">
        <v>48</v>
      </c>
    </row>
    <row r="16" spans="2:9" ht="15">
      <c r="B16" s="8">
        <v>10000</v>
      </c>
      <c r="C16" s="8"/>
      <c r="D16" s="8">
        <f>B16/12</f>
        <v>833.3333333333334</v>
      </c>
      <c r="E16" s="8"/>
      <c r="F16" s="8"/>
      <c r="G16" s="8"/>
      <c r="H16" s="8"/>
      <c r="I16" s="8"/>
    </row>
    <row r="17" spans="2:9" ht="15">
      <c r="B17" s="8">
        <v>30000</v>
      </c>
      <c r="C17" s="8"/>
      <c r="D17" s="8">
        <f aca="true" t="shared" si="0" ref="D17:D36">B17/12</f>
        <v>2500</v>
      </c>
      <c r="E17" s="8"/>
      <c r="F17" s="8"/>
      <c r="G17" s="8"/>
      <c r="H17" s="8"/>
      <c r="I17" s="8"/>
    </row>
    <row r="18" spans="2:9" ht="15">
      <c r="B18" s="8">
        <v>50000</v>
      </c>
      <c r="C18" s="8"/>
      <c r="D18" s="8">
        <f t="shared" si="0"/>
        <v>4166.666666666667</v>
      </c>
      <c r="E18" s="8"/>
      <c r="F18" s="8"/>
      <c r="G18" s="8"/>
      <c r="H18" s="8"/>
      <c r="I18" s="8"/>
    </row>
    <row r="19" spans="2:9" ht="15">
      <c r="B19" s="8">
        <v>70000</v>
      </c>
      <c r="C19" s="8"/>
      <c r="D19" s="8">
        <f t="shared" si="0"/>
        <v>5833.333333333333</v>
      </c>
      <c r="E19" s="8"/>
      <c r="F19" s="8">
        <f aca="true" t="shared" si="1" ref="F19:F36">B19/18</f>
        <v>3888.8888888888887</v>
      </c>
      <c r="G19" s="8">
        <f aca="true" t="shared" si="2" ref="G19:G36">B19/30</f>
        <v>2333.3333333333335</v>
      </c>
      <c r="H19" s="8"/>
      <c r="I19" s="8"/>
    </row>
    <row r="20" spans="2:9" ht="15">
      <c r="B20" s="8">
        <v>80000</v>
      </c>
      <c r="C20" s="8"/>
      <c r="D20" s="8">
        <f t="shared" si="0"/>
        <v>6666.666666666667</v>
      </c>
      <c r="E20" s="8"/>
      <c r="F20" s="8">
        <f t="shared" si="1"/>
        <v>4444.444444444444</v>
      </c>
      <c r="G20" s="8">
        <f t="shared" si="2"/>
        <v>2666.6666666666665</v>
      </c>
      <c r="H20" s="8">
        <f>B20/36</f>
        <v>2222.222222222222</v>
      </c>
      <c r="I20" s="8"/>
    </row>
    <row r="21" spans="2:9" ht="15">
      <c r="B21" s="8">
        <v>100000</v>
      </c>
      <c r="C21" s="8"/>
      <c r="D21" s="8">
        <f t="shared" si="0"/>
        <v>8333.333333333334</v>
      </c>
      <c r="E21" s="8"/>
      <c r="F21" s="8">
        <f t="shared" si="1"/>
        <v>5555.555555555556</v>
      </c>
      <c r="G21" s="8">
        <f t="shared" si="2"/>
        <v>3333.3333333333335</v>
      </c>
      <c r="H21" s="8">
        <f aca="true" t="shared" si="3" ref="H21:H36">B21/36</f>
        <v>2777.777777777778</v>
      </c>
      <c r="I21" s="8">
        <f>B21/48</f>
        <v>2083.3333333333335</v>
      </c>
    </row>
    <row r="22" spans="2:9" ht="15">
      <c r="B22" s="8">
        <v>150000</v>
      </c>
      <c r="C22" s="8"/>
      <c r="D22" s="8">
        <f t="shared" si="0"/>
        <v>12500</v>
      </c>
      <c r="E22" s="8"/>
      <c r="F22" s="8">
        <f t="shared" si="1"/>
        <v>8333.333333333334</v>
      </c>
      <c r="G22" s="8">
        <f t="shared" si="2"/>
        <v>5000</v>
      </c>
      <c r="H22" s="8">
        <f t="shared" si="3"/>
        <v>4166.666666666667</v>
      </c>
      <c r="I22" s="8">
        <f aca="true" t="shared" si="4" ref="I22:I36">B22/48</f>
        <v>3125</v>
      </c>
    </row>
    <row r="23" spans="2:9" ht="15">
      <c r="B23" s="8">
        <v>200000</v>
      </c>
      <c r="C23" s="8"/>
      <c r="D23" s="8">
        <f t="shared" si="0"/>
        <v>16666.666666666668</v>
      </c>
      <c r="E23" s="8"/>
      <c r="F23" s="8">
        <f t="shared" si="1"/>
        <v>11111.111111111111</v>
      </c>
      <c r="G23" s="8">
        <f t="shared" si="2"/>
        <v>6666.666666666667</v>
      </c>
      <c r="H23" s="8">
        <f t="shared" si="3"/>
        <v>5555.555555555556</v>
      </c>
      <c r="I23" s="8">
        <f t="shared" si="4"/>
        <v>4166.666666666667</v>
      </c>
    </row>
    <row r="24" spans="2:9" ht="15">
      <c r="B24" s="8">
        <v>250000</v>
      </c>
      <c r="C24" s="8"/>
      <c r="D24" s="8">
        <f t="shared" si="0"/>
        <v>20833.333333333332</v>
      </c>
      <c r="E24" s="8"/>
      <c r="F24" s="8">
        <f t="shared" si="1"/>
        <v>13888.888888888889</v>
      </c>
      <c r="G24" s="8">
        <f t="shared" si="2"/>
        <v>8333.333333333334</v>
      </c>
      <c r="H24" s="8">
        <f t="shared" si="3"/>
        <v>6944.444444444444</v>
      </c>
      <c r="I24" s="8">
        <f t="shared" si="4"/>
        <v>5208.333333333333</v>
      </c>
    </row>
    <row r="25" spans="2:9" ht="15">
      <c r="B25" s="8">
        <v>300000</v>
      </c>
      <c r="C25" s="8"/>
      <c r="D25" s="8">
        <f t="shared" si="0"/>
        <v>25000</v>
      </c>
      <c r="E25" s="8"/>
      <c r="F25" s="8">
        <f t="shared" si="1"/>
        <v>16666.666666666668</v>
      </c>
      <c r="G25" s="8">
        <f t="shared" si="2"/>
        <v>10000</v>
      </c>
      <c r="H25" s="8">
        <f t="shared" si="3"/>
        <v>8333.333333333334</v>
      </c>
      <c r="I25" s="8">
        <f t="shared" si="4"/>
        <v>6250</v>
      </c>
    </row>
    <row r="26" spans="2:9" ht="15">
      <c r="B26" s="8">
        <v>350000</v>
      </c>
      <c r="C26" s="8"/>
      <c r="D26" s="8">
        <f t="shared" si="0"/>
        <v>29166.666666666668</v>
      </c>
      <c r="E26" s="8"/>
      <c r="F26" s="8">
        <f t="shared" si="1"/>
        <v>19444.444444444445</v>
      </c>
      <c r="G26" s="8">
        <f t="shared" si="2"/>
        <v>11666.666666666666</v>
      </c>
      <c r="H26" s="8">
        <f t="shared" si="3"/>
        <v>9722.222222222223</v>
      </c>
      <c r="I26" s="8">
        <f t="shared" si="4"/>
        <v>7291.666666666667</v>
      </c>
    </row>
    <row r="27" spans="2:9" ht="15">
      <c r="B27" s="8">
        <v>400000</v>
      </c>
      <c r="C27" s="8"/>
      <c r="D27" s="8">
        <f t="shared" si="0"/>
        <v>33333.333333333336</v>
      </c>
      <c r="E27" s="8"/>
      <c r="F27" s="8">
        <f t="shared" si="1"/>
        <v>22222.222222222223</v>
      </c>
      <c r="G27" s="8">
        <f t="shared" si="2"/>
        <v>13333.333333333334</v>
      </c>
      <c r="H27" s="8">
        <f t="shared" si="3"/>
        <v>11111.111111111111</v>
      </c>
      <c r="I27" s="8">
        <f t="shared" si="4"/>
        <v>8333.333333333334</v>
      </c>
    </row>
    <row r="28" spans="2:9" ht="15">
      <c r="B28" s="8">
        <v>500000</v>
      </c>
      <c r="C28" s="8"/>
      <c r="D28" s="8">
        <f t="shared" si="0"/>
        <v>41666.666666666664</v>
      </c>
      <c r="E28" s="8"/>
      <c r="F28" s="8">
        <f t="shared" si="1"/>
        <v>27777.777777777777</v>
      </c>
      <c r="G28" s="8">
        <f t="shared" si="2"/>
        <v>16666.666666666668</v>
      </c>
      <c r="H28" s="8">
        <f t="shared" si="3"/>
        <v>13888.888888888889</v>
      </c>
      <c r="I28" s="8">
        <f t="shared" si="4"/>
        <v>10416.666666666666</v>
      </c>
    </row>
    <row r="29" spans="2:9" ht="15">
      <c r="B29" s="8">
        <v>600000</v>
      </c>
      <c r="C29" s="8"/>
      <c r="D29" s="8">
        <f t="shared" si="0"/>
        <v>50000</v>
      </c>
      <c r="E29" s="8"/>
      <c r="F29" s="8">
        <f t="shared" si="1"/>
        <v>33333.333333333336</v>
      </c>
      <c r="G29" s="8">
        <f t="shared" si="2"/>
        <v>20000</v>
      </c>
      <c r="H29" s="8">
        <f t="shared" si="3"/>
        <v>16666.666666666668</v>
      </c>
      <c r="I29" s="8">
        <f t="shared" si="4"/>
        <v>12500</v>
      </c>
    </row>
    <row r="30" spans="2:9" ht="15">
      <c r="B30" s="8">
        <v>700000</v>
      </c>
      <c r="C30" s="8"/>
      <c r="D30" s="8">
        <f t="shared" si="0"/>
        <v>58333.333333333336</v>
      </c>
      <c r="E30" s="8"/>
      <c r="F30" s="8">
        <f t="shared" si="1"/>
        <v>38888.88888888889</v>
      </c>
      <c r="G30" s="8">
        <f t="shared" si="2"/>
        <v>23333.333333333332</v>
      </c>
      <c r="H30" s="8">
        <f t="shared" si="3"/>
        <v>19444.444444444445</v>
      </c>
      <c r="I30" s="8">
        <f t="shared" si="4"/>
        <v>14583.333333333334</v>
      </c>
    </row>
    <row r="31" spans="2:9" ht="15">
      <c r="B31" s="8">
        <v>800000</v>
      </c>
      <c r="C31" s="8"/>
      <c r="D31" s="8">
        <f t="shared" si="0"/>
        <v>66666.66666666667</v>
      </c>
      <c r="E31" s="8"/>
      <c r="F31" s="8">
        <f t="shared" si="1"/>
        <v>44444.444444444445</v>
      </c>
      <c r="G31" s="8">
        <f t="shared" si="2"/>
        <v>26666.666666666668</v>
      </c>
      <c r="H31" s="8">
        <f t="shared" si="3"/>
        <v>22222.222222222223</v>
      </c>
      <c r="I31" s="8">
        <f t="shared" si="4"/>
        <v>16666.666666666668</v>
      </c>
    </row>
    <row r="32" spans="2:9" ht="15">
      <c r="B32" s="8">
        <v>900000</v>
      </c>
      <c r="C32" s="8"/>
      <c r="D32" s="8">
        <f t="shared" si="0"/>
        <v>75000</v>
      </c>
      <c r="E32" s="8"/>
      <c r="F32" s="8">
        <f t="shared" si="1"/>
        <v>50000</v>
      </c>
      <c r="G32" s="8">
        <f t="shared" si="2"/>
        <v>30000</v>
      </c>
      <c r="H32" s="8">
        <f t="shared" si="3"/>
        <v>25000</v>
      </c>
      <c r="I32" s="8">
        <f t="shared" si="4"/>
        <v>18750</v>
      </c>
    </row>
    <row r="33" spans="2:9" ht="15">
      <c r="B33" s="8">
        <v>1000000</v>
      </c>
      <c r="C33" s="8"/>
      <c r="D33" s="8">
        <f t="shared" si="0"/>
        <v>83333.33333333333</v>
      </c>
      <c r="E33" s="8"/>
      <c r="F33" s="8">
        <f t="shared" si="1"/>
        <v>55555.555555555555</v>
      </c>
      <c r="G33" s="8">
        <f t="shared" si="2"/>
        <v>33333.333333333336</v>
      </c>
      <c r="H33" s="8">
        <f t="shared" si="3"/>
        <v>27777.777777777777</v>
      </c>
      <c r="I33" s="8">
        <f t="shared" si="4"/>
        <v>20833.333333333332</v>
      </c>
    </row>
    <row r="34" spans="2:9" ht="15">
      <c r="B34" s="8">
        <v>1200000</v>
      </c>
      <c r="C34" s="8"/>
      <c r="D34" s="8">
        <f t="shared" si="0"/>
        <v>100000</v>
      </c>
      <c r="E34" s="8"/>
      <c r="F34" s="8">
        <f t="shared" si="1"/>
        <v>66666.66666666667</v>
      </c>
      <c r="G34" s="8">
        <f t="shared" si="2"/>
        <v>40000</v>
      </c>
      <c r="H34" s="8">
        <f t="shared" si="3"/>
        <v>33333.333333333336</v>
      </c>
      <c r="I34" s="8">
        <f t="shared" si="4"/>
        <v>25000</v>
      </c>
    </row>
    <row r="35" spans="2:9" ht="15">
      <c r="B35" s="8">
        <v>1400000</v>
      </c>
      <c r="C35" s="8"/>
      <c r="D35" s="8">
        <f t="shared" si="0"/>
        <v>116666.66666666667</v>
      </c>
      <c r="E35" s="8"/>
      <c r="F35" s="8">
        <f t="shared" si="1"/>
        <v>77777.77777777778</v>
      </c>
      <c r="G35" s="8">
        <f t="shared" si="2"/>
        <v>46666.666666666664</v>
      </c>
      <c r="H35" s="8">
        <f t="shared" si="3"/>
        <v>38888.88888888889</v>
      </c>
      <c r="I35" s="8">
        <f t="shared" si="4"/>
        <v>29166.666666666668</v>
      </c>
    </row>
    <row r="36" spans="2:9" ht="15">
      <c r="B36" s="8">
        <v>1500000</v>
      </c>
      <c r="C36" s="8"/>
      <c r="D36" s="8">
        <f t="shared" si="0"/>
        <v>125000</v>
      </c>
      <c r="E36" s="8"/>
      <c r="F36" s="8">
        <f t="shared" si="1"/>
        <v>83333.33333333333</v>
      </c>
      <c r="G36" s="8">
        <f t="shared" si="2"/>
        <v>50000</v>
      </c>
      <c r="H36" s="8">
        <f t="shared" si="3"/>
        <v>41666.666666666664</v>
      </c>
      <c r="I36" s="8">
        <f t="shared" si="4"/>
        <v>31250</v>
      </c>
    </row>
    <row r="37" spans="2:9" ht="15">
      <c r="B37" s="4"/>
      <c r="C37" s="4"/>
      <c r="D37" s="4"/>
      <c r="E37" s="4"/>
      <c r="F37" s="4"/>
      <c r="G37" s="4"/>
      <c r="H37" s="4"/>
      <c r="I37" s="4"/>
    </row>
    <row r="38" spans="2:9" ht="15">
      <c r="B38" s="4"/>
      <c r="C38" s="4"/>
      <c r="D38" s="4"/>
      <c r="E38" s="4"/>
      <c r="F38" s="4"/>
      <c r="G38" s="4"/>
      <c r="H38" s="4"/>
      <c r="I38" s="4"/>
    </row>
    <row r="39" spans="2:9" ht="15">
      <c r="B39" s="4"/>
      <c r="C39" s="4"/>
      <c r="D39" s="4"/>
      <c r="E39" s="4"/>
      <c r="F39" s="4"/>
      <c r="G39" s="4"/>
      <c r="H39" s="4"/>
      <c r="I39" s="4"/>
    </row>
    <row r="40" spans="2:9" ht="15">
      <c r="B40" s="4"/>
      <c r="C40" s="4"/>
      <c r="D40" s="4"/>
      <c r="E40" s="4"/>
      <c r="F40" s="4"/>
      <c r="G40" s="4"/>
      <c r="H40" s="4"/>
      <c r="I40" s="4"/>
    </row>
    <row r="41" spans="2:9" ht="15">
      <c r="B41" s="4"/>
      <c r="C41" s="4"/>
      <c r="D41" s="4"/>
      <c r="E41" s="4"/>
      <c r="F41" s="4"/>
      <c r="G41" s="4"/>
      <c r="H41" s="4"/>
      <c r="I41" s="4"/>
    </row>
    <row r="42" spans="2:9" ht="15">
      <c r="B42" s="4"/>
      <c r="C42" s="4"/>
      <c r="D42" s="4"/>
      <c r="E42" s="4"/>
      <c r="F42" s="4"/>
      <c r="G42" s="4"/>
      <c r="H42" s="4"/>
      <c r="I42" s="4"/>
    </row>
    <row r="43" spans="2:9" ht="15">
      <c r="B43" s="4"/>
      <c r="C43" s="4"/>
      <c r="D43" s="4"/>
      <c r="E43" s="4"/>
      <c r="F43" s="4"/>
      <c r="G43" s="4"/>
      <c r="H43" s="4"/>
      <c r="I43" s="4"/>
    </row>
    <row r="44" spans="2:9" ht="15">
      <c r="B44" s="4"/>
      <c r="C44" s="4"/>
      <c r="D44" s="4"/>
      <c r="E44" s="4"/>
      <c r="F44" s="4"/>
      <c r="G44" s="4"/>
      <c r="H44" s="4"/>
      <c r="I44" s="4"/>
    </row>
    <row r="45" spans="2:9" ht="15">
      <c r="B45" s="4"/>
      <c r="C45" s="4"/>
      <c r="D45" s="4"/>
      <c r="E45" s="4"/>
      <c r="F45" s="4"/>
      <c r="G45" s="4"/>
      <c r="H45" s="4"/>
      <c r="I45" s="4"/>
    </row>
    <row r="46" spans="2:9" ht="15">
      <c r="B46" s="4"/>
      <c r="C46" s="4"/>
      <c r="D46" s="4"/>
      <c r="E46" s="4"/>
      <c r="F46" s="4"/>
      <c r="G46" s="4"/>
      <c r="H46" s="4"/>
      <c r="I46" s="4"/>
    </row>
    <row r="47" spans="2:9" ht="15">
      <c r="B47" s="4"/>
      <c r="C47" s="4"/>
      <c r="D47" s="4"/>
      <c r="E47" s="4"/>
      <c r="F47" s="4"/>
      <c r="G47" s="4"/>
      <c r="H47" s="4"/>
      <c r="I47" s="4"/>
    </row>
    <row r="48" spans="2:9" ht="15">
      <c r="B48" s="4"/>
      <c r="C48" s="4"/>
      <c r="D48" s="4"/>
      <c r="E48" s="4"/>
      <c r="F48" s="4"/>
      <c r="G48" s="4"/>
      <c r="H48" s="4"/>
      <c r="I48" s="4"/>
    </row>
    <row r="49" spans="2:9" ht="15">
      <c r="B49" s="4"/>
      <c r="C49" s="4"/>
      <c r="D49" s="4"/>
      <c r="E49" s="4"/>
      <c r="F49" s="4"/>
      <c r="G49" s="4"/>
      <c r="H49" s="4"/>
      <c r="I49" s="4"/>
    </row>
    <row r="50" spans="2:9" ht="15">
      <c r="B50" s="4"/>
      <c r="C50" s="4"/>
      <c r="D50" s="4"/>
      <c r="E50" s="4"/>
      <c r="F50" s="4"/>
      <c r="G50" s="4"/>
      <c r="H50" s="4"/>
      <c r="I50" s="4"/>
    </row>
    <row r="55" spans="1:3" ht="15">
      <c r="A55" s="6">
        <v>2</v>
      </c>
      <c r="B55" s="5" t="s">
        <v>13</v>
      </c>
      <c r="C55" s="5"/>
    </row>
    <row r="56" ht="15">
      <c r="B56" s="1" t="s">
        <v>9</v>
      </c>
    </row>
    <row r="58" spans="2:3" ht="15">
      <c r="B58" s="5" t="s">
        <v>11</v>
      </c>
      <c r="C58" s="5"/>
    </row>
    <row r="59" ht="15">
      <c r="D59" s="34">
        <v>200</v>
      </c>
    </row>
    <row r="61" spans="2:7" ht="15">
      <c r="B61" s="5" t="s">
        <v>12</v>
      </c>
      <c r="C61" s="5"/>
      <c r="D61" s="5"/>
      <c r="E61" s="5"/>
      <c r="F61" s="5"/>
      <c r="G61" s="5"/>
    </row>
    <row r="62" spans="2:7" ht="15">
      <c r="B62" s="5">
        <v>60</v>
      </c>
      <c r="C62" s="5"/>
      <c r="D62" s="5"/>
      <c r="E62" s="5"/>
      <c r="F62" s="5"/>
      <c r="G62" s="5"/>
    </row>
    <row r="66" spans="2:3" ht="15">
      <c r="B66" s="5" t="s">
        <v>10</v>
      </c>
      <c r="C66" s="5"/>
    </row>
    <row r="67" spans="4:5" ht="15">
      <c r="D67" s="34">
        <v>200</v>
      </c>
      <c r="E67" s="5"/>
    </row>
    <row r="68" spans="4:5" ht="15">
      <c r="D68" s="34"/>
      <c r="E68" s="5"/>
    </row>
    <row r="69" spans="4:5" ht="15">
      <c r="D69" s="34"/>
      <c r="E69" s="5"/>
    </row>
    <row r="70" spans="2:5" ht="15">
      <c r="B70" s="5" t="s">
        <v>12</v>
      </c>
      <c r="C70" s="5"/>
      <c r="D70" s="5"/>
      <c r="E70" s="5"/>
    </row>
    <row r="71" spans="2:5" ht="15">
      <c r="B71" s="5">
        <v>72</v>
      </c>
      <c r="C71" s="5"/>
      <c r="D71" s="5"/>
      <c r="E71" s="5"/>
    </row>
    <row r="72" spans="4:5" ht="15">
      <c r="D72" s="34"/>
      <c r="E72" s="5"/>
    </row>
    <row r="74" spans="1:6" ht="15">
      <c r="A74" s="33"/>
      <c r="B74" s="35" t="s">
        <v>8</v>
      </c>
      <c r="C74" s="9"/>
      <c r="D74" s="36" t="s">
        <v>16</v>
      </c>
      <c r="E74" s="37"/>
      <c r="F74" s="36" t="s">
        <v>18</v>
      </c>
    </row>
    <row r="75" spans="1:6" ht="15">
      <c r="A75" s="33"/>
      <c r="B75" s="14"/>
      <c r="C75" s="13"/>
      <c r="D75" s="16" t="s">
        <v>17</v>
      </c>
      <c r="E75" s="15"/>
      <c r="F75" s="16" t="s">
        <v>19</v>
      </c>
    </row>
    <row r="76" spans="1:9" ht="15">
      <c r="A76" s="33"/>
      <c r="B76" s="18">
        <v>300000</v>
      </c>
      <c r="C76" s="27">
        <f>(71.37*B76)/200</f>
        <v>107055</v>
      </c>
      <c r="D76" s="20">
        <f>(C76+B76)/60</f>
        <v>6784.25</v>
      </c>
      <c r="E76" s="19">
        <f>(91.25*B76)/200</f>
        <v>136875</v>
      </c>
      <c r="F76" s="20"/>
      <c r="I76" s="17"/>
    </row>
    <row r="77" spans="1:6" ht="15">
      <c r="A77" s="33"/>
      <c r="B77" s="31">
        <v>500000</v>
      </c>
      <c r="C77" s="30">
        <f aca="true" t="shared" si="5" ref="C77:C91">(71.37*B77)/200</f>
        <v>178425</v>
      </c>
      <c r="D77" s="31">
        <f aca="true" t="shared" si="6" ref="D77:D91">(C77+B77)/60</f>
        <v>11307.083333333334</v>
      </c>
      <c r="E77" s="32">
        <f aca="true" t="shared" si="7" ref="E77:E91">(91.25*B77)/200</f>
        <v>228125</v>
      </c>
      <c r="F77" s="31">
        <f aca="true" t="shared" si="8" ref="F77:F91">(E77+B77)/72</f>
        <v>10112.847222222223</v>
      </c>
    </row>
    <row r="78" spans="1:6" ht="15">
      <c r="A78" s="33"/>
      <c r="B78" s="21">
        <v>700000</v>
      </c>
      <c r="C78" s="28">
        <f t="shared" si="5"/>
        <v>249795</v>
      </c>
      <c r="D78" s="23">
        <f t="shared" si="6"/>
        <v>15829.916666666666</v>
      </c>
      <c r="E78" s="22">
        <f t="shared" si="7"/>
        <v>319375</v>
      </c>
      <c r="F78" s="23">
        <f t="shared" si="8"/>
        <v>14157.986111111111</v>
      </c>
    </row>
    <row r="79" spans="1:6" ht="15">
      <c r="A79" s="33"/>
      <c r="B79" s="31">
        <v>900000</v>
      </c>
      <c r="C79" s="30">
        <f t="shared" si="5"/>
        <v>321165.00000000006</v>
      </c>
      <c r="D79" s="31">
        <f t="shared" si="6"/>
        <v>20352.75</v>
      </c>
      <c r="E79" s="32">
        <f t="shared" si="7"/>
        <v>410625</v>
      </c>
      <c r="F79" s="31">
        <f t="shared" si="8"/>
        <v>18203.125</v>
      </c>
    </row>
    <row r="80" spans="1:6" ht="15">
      <c r="A80" s="33"/>
      <c r="B80" s="21">
        <v>1000000</v>
      </c>
      <c r="C80" s="28">
        <f t="shared" si="5"/>
        <v>356850</v>
      </c>
      <c r="D80" s="23">
        <f t="shared" si="6"/>
        <v>22614.166666666668</v>
      </c>
      <c r="E80" s="22">
        <f t="shared" si="7"/>
        <v>456250</v>
      </c>
      <c r="F80" s="23">
        <f t="shared" si="8"/>
        <v>20225.694444444445</v>
      </c>
    </row>
    <row r="81" spans="1:6" ht="15">
      <c r="A81" s="33"/>
      <c r="B81" s="31">
        <v>1200000</v>
      </c>
      <c r="C81" s="30">
        <f t="shared" si="5"/>
        <v>428220</v>
      </c>
      <c r="D81" s="31">
        <f t="shared" si="6"/>
        <v>27137</v>
      </c>
      <c r="E81" s="32">
        <f t="shared" si="7"/>
        <v>547500</v>
      </c>
      <c r="F81" s="31">
        <f t="shared" si="8"/>
        <v>24270.833333333332</v>
      </c>
    </row>
    <row r="82" spans="1:6" ht="15">
      <c r="A82" s="33"/>
      <c r="B82" s="21">
        <v>1400000</v>
      </c>
      <c r="C82" s="28">
        <f t="shared" si="5"/>
        <v>499590</v>
      </c>
      <c r="D82" s="23">
        <f t="shared" si="6"/>
        <v>31659.833333333332</v>
      </c>
      <c r="E82" s="22">
        <f t="shared" si="7"/>
        <v>638750</v>
      </c>
      <c r="F82" s="23">
        <f t="shared" si="8"/>
        <v>28315.972222222223</v>
      </c>
    </row>
    <row r="83" spans="1:6" ht="15">
      <c r="A83" s="33"/>
      <c r="B83" s="31">
        <v>1500000</v>
      </c>
      <c r="C83" s="30">
        <f t="shared" si="5"/>
        <v>535275</v>
      </c>
      <c r="D83" s="31">
        <f t="shared" si="6"/>
        <v>33921.25</v>
      </c>
      <c r="E83" s="32">
        <f t="shared" si="7"/>
        <v>684375</v>
      </c>
      <c r="F83" s="31">
        <f t="shared" si="8"/>
        <v>30338.541666666668</v>
      </c>
    </row>
    <row r="84" spans="1:6" ht="15">
      <c r="A84" s="33"/>
      <c r="B84" s="21">
        <v>1700000</v>
      </c>
      <c r="C84" s="28">
        <f t="shared" si="5"/>
        <v>606645.0000000001</v>
      </c>
      <c r="D84" s="23">
        <f t="shared" si="6"/>
        <v>38444.083333333336</v>
      </c>
      <c r="E84" s="22">
        <f t="shared" si="7"/>
        <v>775625</v>
      </c>
      <c r="F84" s="23">
        <f t="shared" si="8"/>
        <v>34383.680555555555</v>
      </c>
    </row>
    <row r="85" spans="1:6" ht="15">
      <c r="A85" s="33"/>
      <c r="B85" s="31">
        <v>1900000</v>
      </c>
      <c r="C85" s="30">
        <f t="shared" si="5"/>
        <v>678015</v>
      </c>
      <c r="D85" s="31">
        <f t="shared" si="6"/>
        <v>42966.916666666664</v>
      </c>
      <c r="E85" s="32">
        <f t="shared" si="7"/>
        <v>866875</v>
      </c>
      <c r="F85" s="31">
        <f t="shared" si="8"/>
        <v>38428.819444444445</v>
      </c>
    </row>
    <row r="86" spans="1:6" ht="15">
      <c r="A86" s="33"/>
      <c r="B86" s="21">
        <v>2000000</v>
      </c>
      <c r="C86" s="28">
        <f t="shared" si="5"/>
        <v>713700</v>
      </c>
      <c r="D86" s="23">
        <f t="shared" si="6"/>
        <v>45228.333333333336</v>
      </c>
      <c r="E86" s="22">
        <f t="shared" si="7"/>
        <v>912500</v>
      </c>
      <c r="F86" s="23">
        <f t="shared" si="8"/>
        <v>40451.38888888889</v>
      </c>
    </row>
    <row r="87" spans="1:6" ht="15">
      <c r="A87" s="33"/>
      <c r="B87" s="31">
        <v>2100000</v>
      </c>
      <c r="C87" s="30">
        <f t="shared" si="5"/>
        <v>749385</v>
      </c>
      <c r="D87" s="31">
        <f t="shared" si="6"/>
        <v>47489.75</v>
      </c>
      <c r="E87" s="32">
        <f t="shared" si="7"/>
        <v>958125</v>
      </c>
      <c r="F87" s="31">
        <f t="shared" si="8"/>
        <v>42473.958333333336</v>
      </c>
    </row>
    <row r="88" spans="1:6" ht="15">
      <c r="A88" s="33"/>
      <c r="B88" s="21">
        <v>2300000</v>
      </c>
      <c r="C88" s="28">
        <f t="shared" si="5"/>
        <v>820755</v>
      </c>
      <c r="D88" s="23">
        <f t="shared" si="6"/>
        <v>52012.583333333336</v>
      </c>
      <c r="E88" s="22">
        <f t="shared" si="7"/>
        <v>1049375</v>
      </c>
      <c r="F88" s="23">
        <f t="shared" si="8"/>
        <v>46519.09722222222</v>
      </c>
    </row>
    <row r="89" spans="1:6" ht="15">
      <c r="A89" s="33"/>
      <c r="B89" s="31">
        <v>2500000</v>
      </c>
      <c r="C89" s="30">
        <f t="shared" si="5"/>
        <v>892125</v>
      </c>
      <c r="D89" s="31">
        <f t="shared" si="6"/>
        <v>56535.416666666664</v>
      </c>
      <c r="E89" s="32">
        <f t="shared" si="7"/>
        <v>1140625</v>
      </c>
      <c r="F89" s="31">
        <f t="shared" si="8"/>
        <v>50564.23611111111</v>
      </c>
    </row>
    <row r="90" spans="1:6" ht="15">
      <c r="A90" s="33"/>
      <c r="B90" s="21">
        <v>2700000</v>
      </c>
      <c r="C90" s="30">
        <f t="shared" si="5"/>
        <v>963495</v>
      </c>
      <c r="D90" s="31">
        <f t="shared" si="6"/>
        <v>61058.25</v>
      </c>
      <c r="E90" s="32">
        <f t="shared" si="7"/>
        <v>1231875</v>
      </c>
      <c r="F90" s="31">
        <f t="shared" si="8"/>
        <v>54609.375</v>
      </c>
    </row>
    <row r="91" spans="1:6" ht="15">
      <c r="A91" s="33"/>
      <c r="B91" s="24">
        <v>3000000</v>
      </c>
      <c r="C91" s="29">
        <f t="shared" si="5"/>
        <v>1070550</v>
      </c>
      <c r="D91" s="26">
        <f t="shared" si="6"/>
        <v>67842.5</v>
      </c>
      <c r="E91" s="25">
        <f t="shared" si="7"/>
        <v>1368750</v>
      </c>
      <c r="F91" s="26">
        <f t="shared" si="8"/>
        <v>60677.083333333336</v>
      </c>
    </row>
    <row r="92" spans="2:6" ht="15">
      <c r="B92" s="4"/>
      <c r="C92" s="4"/>
      <c r="D92" s="4"/>
      <c r="E92" s="4"/>
      <c r="F92" s="4"/>
    </row>
    <row r="93" spans="2:6" ht="15">
      <c r="B93" s="4"/>
      <c r="C93" s="4"/>
      <c r="D93" s="4"/>
      <c r="E93" s="4"/>
      <c r="F93" s="4"/>
    </row>
    <row r="94" spans="2:6" ht="15">
      <c r="B94" s="4"/>
      <c r="C94" s="4"/>
      <c r="D94" s="4"/>
      <c r="E94" s="4"/>
      <c r="F94" s="4"/>
    </row>
    <row r="95" spans="2:6" ht="15">
      <c r="B95" s="4"/>
      <c r="C95" s="4"/>
      <c r="D95" s="4"/>
      <c r="E95" s="4"/>
      <c r="F95" s="4"/>
    </row>
    <row r="96" spans="2:6" ht="15">
      <c r="B96" s="4"/>
      <c r="C96" s="4"/>
      <c r="D96" s="4"/>
      <c r="E96" s="4"/>
      <c r="F96" s="4"/>
    </row>
    <row r="97" spans="2:6" ht="15">
      <c r="B97" s="4"/>
      <c r="C97" s="4"/>
      <c r="D97" s="4"/>
      <c r="E97" s="4"/>
      <c r="F97" s="4"/>
    </row>
    <row r="98" spans="2:6" ht="15">
      <c r="B98" s="4"/>
      <c r="C98" s="4"/>
      <c r="D98" s="4"/>
      <c r="E98" s="4"/>
      <c r="F98" s="4"/>
    </row>
    <row r="99" spans="2:6" ht="15">
      <c r="B99" s="4"/>
      <c r="C99" s="4"/>
      <c r="D99" s="4"/>
      <c r="E99" s="4"/>
      <c r="F99" s="4"/>
    </row>
  </sheetData>
  <sheetProtection/>
  <printOptions/>
  <pageMargins left="0.7" right="0.7" top="0.75" bottom="0.7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Jonyo, Richard (AWARD)</cp:lastModifiedBy>
  <cp:lastPrinted>2021-11-16T07:32:08Z</cp:lastPrinted>
  <dcterms:created xsi:type="dcterms:W3CDTF">2021-09-16T09:13:45Z</dcterms:created>
  <dcterms:modified xsi:type="dcterms:W3CDTF">2022-03-15T05:39:20Z</dcterms:modified>
  <cp:category/>
  <cp:version/>
  <cp:contentType/>
  <cp:contentStatus/>
</cp:coreProperties>
</file>